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09Apr06_Upper_simple" sheetId="1" r:id="rId1"/>
    <sheet name="09Apr06_Lower_simple" sheetId="2" r:id="rId2"/>
    <sheet name="09Apr06_Upper" sheetId="3" r:id="rId3"/>
    <sheet name="09Apr06_Lower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<sst xmlns="http://schemas.openxmlformats.org/spreadsheetml/2006/main" count="162" uniqueCount="54">
  <si>
    <t>Friends of Mt Majura - Project Dragonfly</t>
  </si>
  <si>
    <t>Macroinvertebrate Sampling Results</t>
  </si>
  <si>
    <t>Dam</t>
  </si>
  <si>
    <t>Location</t>
  </si>
  <si>
    <t>Sampling Method</t>
  </si>
  <si>
    <t>Date</t>
  </si>
  <si>
    <t>Collector</t>
  </si>
  <si>
    <t>Common name</t>
  </si>
  <si>
    <t>Signal 2 sensitivity grade</t>
  </si>
  <si>
    <t>Number of specimens</t>
  </si>
  <si>
    <t>Weight factor</t>
  </si>
  <si>
    <t>Grade x weight factor</t>
  </si>
  <si>
    <t>Acarina</t>
  </si>
  <si>
    <t>Coleoptera</t>
  </si>
  <si>
    <t>Decapoda</t>
  </si>
  <si>
    <t>Mites</t>
  </si>
  <si>
    <t>Beetles and beetle larvae</t>
  </si>
  <si>
    <t>Yabbies, prawns and shrimps</t>
  </si>
  <si>
    <t>Diptera</t>
  </si>
  <si>
    <t>True fly larvae</t>
  </si>
  <si>
    <t>Ephemeroptera</t>
  </si>
  <si>
    <t>Mayfly nymphs</t>
  </si>
  <si>
    <t>Hemiptera</t>
  </si>
  <si>
    <t>True bugs and their nymphs</t>
  </si>
  <si>
    <t>Nemertea</t>
  </si>
  <si>
    <t>Proboscis worms</t>
  </si>
  <si>
    <t>Odonata</t>
  </si>
  <si>
    <t>Dragonfly and damselfly nymphs</t>
  </si>
  <si>
    <t>Oligochaeta</t>
  </si>
  <si>
    <t>Segmented worms</t>
  </si>
  <si>
    <t>Plecoptera</t>
  </si>
  <si>
    <t>Stonefly nymphs</t>
  </si>
  <si>
    <t>Trichoptera</t>
  </si>
  <si>
    <t>Caddis fly larvae</t>
  </si>
  <si>
    <t>Turbellaria</t>
  </si>
  <si>
    <t>Flatworms</t>
  </si>
  <si>
    <t>TOTALS</t>
  </si>
  <si>
    <t>Weight Table</t>
  </si>
  <si>
    <t>Number</t>
  </si>
  <si>
    <t>Upper</t>
  </si>
  <si>
    <t>Inflow around fallen tree</t>
  </si>
  <si>
    <t>Jean Chesson</t>
  </si>
  <si>
    <t>Signal 2 Score</t>
  </si>
  <si>
    <t>Lower</t>
  </si>
  <si>
    <t>Inflow area</t>
  </si>
  <si>
    <t>Groups</t>
  </si>
  <si>
    <t>Bugs in sample</t>
  </si>
  <si>
    <t>Net - 7 sweeps</t>
  </si>
  <si>
    <t>Interpetation: Hard to say. Not much evidence of bugs at all.</t>
  </si>
  <si>
    <t>Net - 6 sweeps</t>
  </si>
  <si>
    <t>3 dragonflies</t>
  </si>
  <si>
    <t>1 shrimp, 3 yabbies</t>
  </si>
  <si>
    <t>Interpretation- good to very good. Presence of mayflies and dragonfly larvae is a good sign.</t>
  </si>
  <si>
    <t>3 small nymphs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</si>
</sst>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2" fontId="2" fillId="0" borderId="0" xfId="0" applyNumberFormat="1" applyFont="1" applyAlignment="1">
      <alignment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0" fillId="0" borderId="0" xfId="0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4">
      <selection activeCell="A4" sqref="A4:H27"/>
    </sheetView>
  </sheetViews>
  <sheetFormatPr defaultColWidth="9.140625" defaultRowHeight="12.75"/>
  <cols>
    <col min="1" max="1" width="18.140625" style="0" customWidth="1"/>
    <col min="2" max="2" width="28.140625" style="0" customWidth="1"/>
    <col min="3" max="3" width="22.28125" style="0" customWidth="1"/>
    <col min="4" max="4" width="11.421875" style="0" customWidth="1"/>
    <col min="5" max="5" width="10.421875" style="0" customWidth="1"/>
    <col min="6" max="6" width="9.8515625" style="0" customWidth="1"/>
  </cols>
  <sheetData>
    <row r="1" ht="15.75">
      <c r="C1" s="2" t="s">
        <v>0</v>
      </c>
    </row>
    <row r="2" ht="15.75">
      <c r="C2" s="2" t="s">
        <v>1</v>
      </c>
    </row>
    <row r="4" spans="1:2" ht="12.75">
      <c r="A4" s="3" t="s">
        <v>5</v>
      </c>
      <c r="B4" s="4">
        <v>38816</v>
      </c>
    </row>
    <row r="5" spans="1:2" ht="12.75">
      <c r="A5" s="3" t="s">
        <v>2</v>
      </c>
      <c r="B5" t="s">
        <v>39</v>
      </c>
    </row>
    <row r="6" spans="1:2" ht="12.75">
      <c r="A6" s="3" t="s">
        <v>3</v>
      </c>
      <c r="B6" t="s">
        <v>40</v>
      </c>
    </row>
    <row r="7" spans="1:2" ht="12.75">
      <c r="A7" s="3" t="s">
        <v>4</v>
      </c>
      <c r="B7" t="s">
        <v>49</v>
      </c>
    </row>
    <row r="8" spans="1:2" ht="12.75">
      <c r="A8" s="3" t="s">
        <v>6</v>
      </c>
      <c r="B8" t="s">
        <v>41</v>
      </c>
    </row>
    <row r="11" spans="1:8" ht="38.25">
      <c r="A11" s="15" t="s">
        <v>45</v>
      </c>
      <c r="B11" s="15" t="s">
        <v>7</v>
      </c>
      <c r="C11" s="15" t="s">
        <v>46</v>
      </c>
      <c r="D11" s="16" t="s">
        <v>8</v>
      </c>
      <c r="E11" s="16" t="s">
        <v>9</v>
      </c>
      <c r="F11" s="16" t="s">
        <v>10</v>
      </c>
      <c r="G11" s="16" t="s">
        <v>11</v>
      </c>
      <c r="H11" s="1"/>
    </row>
    <row r="12" spans="1:7" ht="12.75">
      <c r="A12" s="17" t="s">
        <v>14</v>
      </c>
      <c r="B12" s="17" t="s">
        <v>17</v>
      </c>
      <c r="C12" s="17" t="s">
        <v>51</v>
      </c>
      <c r="D12" s="17">
        <v>4</v>
      </c>
      <c r="E12" s="17">
        <v>4</v>
      </c>
      <c r="F12" s="17">
        <f>VLOOKUP(E12,$E$21:$F$26,2,TRUE)</f>
        <v>2</v>
      </c>
      <c r="G12" s="17">
        <f>D12*F12</f>
        <v>8</v>
      </c>
    </row>
    <row r="13" spans="1:7" ht="12.75">
      <c r="A13" s="17" t="s">
        <v>20</v>
      </c>
      <c r="B13" s="17" t="s">
        <v>21</v>
      </c>
      <c r="C13" s="17" t="s">
        <v>53</v>
      </c>
      <c r="D13" s="17">
        <v>9</v>
      </c>
      <c r="E13" s="17">
        <v>3</v>
      </c>
      <c r="F13" s="17">
        <f>VLOOKUP(E13,$E$21:$F$26,2,TRUE)</f>
        <v>2</v>
      </c>
      <c r="G13" s="17">
        <f>D13*F13</f>
        <v>18</v>
      </c>
    </row>
    <row r="14" spans="1:7" ht="12.75">
      <c r="A14" s="17" t="s">
        <v>26</v>
      </c>
      <c r="B14" s="17" t="s">
        <v>27</v>
      </c>
      <c r="C14" s="17" t="s">
        <v>50</v>
      </c>
      <c r="D14" s="17">
        <v>3</v>
      </c>
      <c r="E14" s="17">
        <v>3</v>
      </c>
      <c r="F14" s="17">
        <f>VLOOKUP(E14,$E$21:$F$26,2,TRUE)</f>
        <v>2</v>
      </c>
      <c r="G14" s="17">
        <f>D14*F14</f>
        <v>6</v>
      </c>
    </row>
    <row r="15" spans="1:7" ht="12.75">
      <c r="A15" s="17" t="s">
        <v>32</v>
      </c>
      <c r="B15" s="17" t="s">
        <v>33</v>
      </c>
      <c r="C15" s="17"/>
      <c r="D15" s="17">
        <v>8</v>
      </c>
      <c r="E15" s="17">
        <v>5</v>
      </c>
      <c r="F15" s="17">
        <f>VLOOKUP(E15,$E$21:$F$26,2,TRUE)</f>
        <v>2</v>
      </c>
      <c r="G15" s="17">
        <f>D15*F15</f>
        <v>16</v>
      </c>
    </row>
    <row r="16" spans="1:7" ht="12.75">
      <c r="A16" s="18" t="s">
        <v>36</v>
      </c>
      <c r="B16" s="17"/>
      <c r="C16" s="17"/>
      <c r="D16" s="17"/>
      <c r="E16" s="18">
        <f>SUM(E12:E15)</f>
        <v>15</v>
      </c>
      <c r="F16" s="18">
        <f>SUM(F12:F15)</f>
        <v>8</v>
      </c>
      <c r="G16" s="18">
        <f>SUM(G12:G15)</f>
        <v>48</v>
      </c>
    </row>
    <row r="18" spans="1:2" ht="15.75">
      <c r="A18" s="2" t="s">
        <v>42</v>
      </c>
      <c r="B18" s="14">
        <f>G16/F16</f>
        <v>6</v>
      </c>
    </row>
    <row r="19" spans="5:7" ht="12.75">
      <c r="E19" s="5"/>
      <c r="F19" s="6" t="s">
        <v>37</v>
      </c>
      <c r="G19" s="7"/>
    </row>
    <row r="20" spans="1:7" ht="12.75">
      <c r="A20" s="19" t="s">
        <v>52</v>
      </c>
      <c r="B20" s="19"/>
      <c r="C20" s="19"/>
      <c r="E20" s="8" t="s">
        <v>38</v>
      </c>
      <c r="F20" s="9" t="s">
        <v>10</v>
      </c>
      <c r="G20" s="10"/>
    </row>
    <row r="21" spans="1:7" ht="12.75">
      <c r="A21" s="19"/>
      <c r="B21" s="19"/>
      <c r="C21" s="19"/>
      <c r="E21" s="8">
        <v>0</v>
      </c>
      <c r="F21" s="9">
        <v>0</v>
      </c>
      <c r="G21" s="10"/>
    </row>
    <row r="22" spans="1:7" ht="12.75">
      <c r="A22" s="19"/>
      <c r="B22" s="19"/>
      <c r="C22" s="19"/>
      <c r="E22" s="8">
        <v>1</v>
      </c>
      <c r="F22" s="9">
        <v>1</v>
      </c>
      <c r="G22" s="10"/>
    </row>
    <row r="23" spans="1:7" ht="12.75">
      <c r="A23" s="19"/>
      <c r="B23" s="19"/>
      <c r="C23" s="19"/>
      <c r="E23" s="8">
        <v>3</v>
      </c>
      <c r="F23" s="9">
        <v>2</v>
      </c>
      <c r="G23" s="10"/>
    </row>
    <row r="24" spans="1:7" ht="12.75">
      <c r="A24" s="19"/>
      <c r="B24" s="19"/>
      <c r="C24" s="19"/>
      <c r="E24" s="8">
        <v>6</v>
      </c>
      <c r="F24" s="9">
        <v>3</v>
      </c>
      <c r="G24" s="10"/>
    </row>
    <row r="25" spans="1:7" ht="12.75">
      <c r="A25" s="19"/>
      <c r="B25" s="19"/>
      <c r="C25" s="19"/>
      <c r="E25" s="8">
        <v>11</v>
      </c>
      <c r="F25" s="9">
        <v>4</v>
      </c>
      <c r="G25" s="10"/>
    </row>
    <row r="26" spans="5:7" ht="12.75">
      <c r="E26" s="11">
        <v>21</v>
      </c>
      <c r="F26" s="12">
        <v>5</v>
      </c>
      <c r="G26" s="13"/>
    </row>
  </sheetData>
  <mergeCells count="1">
    <mergeCell ref="A20:C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H25"/>
    </sheetView>
  </sheetViews>
  <sheetFormatPr defaultColWidth="9.140625" defaultRowHeight="12.75"/>
  <cols>
    <col min="1" max="1" width="18.140625" style="0" customWidth="1"/>
    <col min="2" max="2" width="28.140625" style="0" customWidth="1"/>
    <col min="3" max="3" width="22.28125" style="0" customWidth="1"/>
    <col min="4" max="4" width="11.421875" style="0" customWidth="1"/>
    <col min="5" max="5" width="10.421875" style="0" customWidth="1"/>
    <col min="6" max="6" width="9.8515625" style="0" customWidth="1"/>
  </cols>
  <sheetData>
    <row r="1" ht="15.75">
      <c r="C1" s="2" t="s">
        <v>0</v>
      </c>
    </row>
    <row r="2" ht="15.75">
      <c r="C2" s="2" t="s">
        <v>1</v>
      </c>
    </row>
    <row r="4" spans="1:2" ht="12.75">
      <c r="A4" s="3" t="s">
        <v>5</v>
      </c>
      <c r="B4" s="4">
        <v>38816</v>
      </c>
    </row>
    <row r="5" spans="1:2" ht="12.75">
      <c r="A5" s="3" t="s">
        <v>2</v>
      </c>
      <c r="B5" t="s">
        <v>43</v>
      </c>
    </row>
    <row r="6" spans="1:2" ht="12.75">
      <c r="A6" s="3" t="s">
        <v>3</v>
      </c>
      <c r="B6" t="s">
        <v>44</v>
      </c>
    </row>
    <row r="7" spans="1:2" ht="12.75">
      <c r="A7" s="3" t="s">
        <v>4</v>
      </c>
      <c r="B7" t="s">
        <v>47</v>
      </c>
    </row>
    <row r="8" spans="1:2" ht="12.75">
      <c r="A8" s="3" t="s">
        <v>6</v>
      </c>
      <c r="B8" t="s">
        <v>41</v>
      </c>
    </row>
    <row r="11" spans="1:8" ht="38.25">
      <c r="A11" s="15" t="s">
        <v>45</v>
      </c>
      <c r="B11" s="15" t="s">
        <v>7</v>
      </c>
      <c r="C11" s="15" t="s">
        <v>46</v>
      </c>
      <c r="D11" s="16" t="s">
        <v>8</v>
      </c>
      <c r="E11" s="16" t="s">
        <v>9</v>
      </c>
      <c r="F11" s="16" t="s">
        <v>10</v>
      </c>
      <c r="G11" s="16" t="s">
        <v>11</v>
      </c>
      <c r="H11" s="1"/>
    </row>
    <row r="12" spans="1:7" ht="12.75">
      <c r="A12" s="17" t="s">
        <v>18</v>
      </c>
      <c r="B12" s="17" t="s">
        <v>19</v>
      </c>
      <c r="C12" s="17"/>
      <c r="D12" s="17">
        <v>3</v>
      </c>
      <c r="E12" s="17">
        <v>1</v>
      </c>
      <c r="F12" s="17">
        <f>VLOOKUP(E12,$E$19:$F$24,2,TRUE)</f>
        <v>1</v>
      </c>
      <c r="G12" s="17">
        <f>D12*F12</f>
        <v>3</v>
      </c>
    </row>
    <row r="13" spans="1:7" ht="12.75">
      <c r="A13" s="17" t="s">
        <v>32</v>
      </c>
      <c r="B13" s="17" t="s">
        <v>33</v>
      </c>
      <c r="C13" s="17"/>
      <c r="D13" s="17">
        <v>8</v>
      </c>
      <c r="E13" s="17">
        <v>1</v>
      </c>
      <c r="F13" s="17">
        <f>VLOOKUP(E13,$E$19:$F$24,2,TRUE)</f>
        <v>1</v>
      </c>
      <c r="G13" s="17">
        <f>D13*F13</f>
        <v>8</v>
      </c>
    </row>
    <row r="14" spans="1:7" ht="12.75">
      <c r="A14" s="18" t="s">
        <v>36</v>
      </c>
      <c r="B14" s="17"/>
      <c r="C14" s="17"/>
      <c r="D14" s="17"/>
      <c r="E14" s="18">
        <f>SUM(E12:E13)</f>
        <v>2</v>
      </c>
      <c r="F14" s="18">
        <f>SUM(F12:F13)</f>
        <v>2</v>
      </c>
      <c r="G14" s="18">
        <f>SUM(G12:G13)</f>
        <v>11</v>
      </c>
    </row>
    <row r="16" spans="1:2" ht="15.75">
      <c r="A16" s="2" t="s">
        <v>42</v>
      </c>
      <c r="B16" s="14">
        <f>G14/F14</f>
        <v>5.5</v>
      </c>
    </row>
    <row r="17" spans="5:7" ht="12.75">
      <c r="E17" s="5"/>
      <c r="F17" s="6" t="s">
        <v>37</v>
      </c>
      <c r="G17" s="7"/>
    </row>
    <row r="18" spans="1:7" ht="12.75">
      <c r="A18" s="19" t="s">
        <v>48</v>
      </c>
      <c r="B18" s="19"/>
      <c r="C18" s="19"/>
      <c r="E18" s="8" t="s">
        <v>38</v>
      </c>
      <c r="F18" s="9" t="s">
        <v>10</v>
      </c>
      <c r="G18" s="10"/>
    </row>
    <row r="19" spans="1:7" ht="12.75">
      <c r="A19" s="19"/>
      <c r="B19" s="19"/>
      <c r="C19" s="19"/>
      <c r="E19" s="8">
        <v>0</v>
      </c>
      <c r="F19" s="9">
        <v>0</v>
      </c>
      <c r="G19" s="10"/>
    </row>
    <row r="20" spans="1:7" ht="12.75">
      <c r="A20" s="19"/>
      <c r="B20" s="19"/>
      <c r="C20" s="19"/>
      <c r="E20" s="8">
        <v>1</v>
      </c>
      <c r="F20" s="9">
        <v>1</v>
      </c>
      <c r="G20" s="10"/>
    </row>
    <row r="21" spans="1:7" ht="12.75">
      <c r="A21" s="19"/>
      <c r="B21" s="19"/>
      <c r="C21" s="19"/>
      <c r="E21" s="8">
        <v>3</v>
      </c>
      <c r="F21" s="9">
        <v>2</v>
      </c>
      <c r="G21" s="10"/>
    </row>
    <row r="22" spans="1:7" ht="12.75">
      <c r="A22" s="19"/>
      <c r="B22" s="19"/>
      <c r="C22" s="19"/>
      <c r="E22" s="8">
        <v>6</v>
      </c>
      <c r="F22" s="9">
        <v>3</v>
      </c>
      <c r="G22" s="10"/>
    </row>
    <row r="23" spans="1:7" ht="12.75">
      <c r="A23" s="19"/>
      <c r="B23" s="19"/>
      <c r="C23" s="19"/>
      <c r="E23" s="8">
        <v>11</v>
      </c>
      <c r="F23" s="9">
        <v>4</v>
      </c>
      <c r="G23" s="10"/>
    </row>
    <row r="24" spans="5:7" ht="12.75">
      <c r="E24" s="11">
        <v>21</v>
      </c>
      <c r="F24" s="12">
        <v>5</v>
      </c>
      <c r="G24" s="13"/>
    </row>
  </sheetData>
  <mergeCells count="1">
    <mergeCell ref="A18:C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A4" sqref="A4"/>
    </sheetView>
  </sheetViews>
  <sheetFormatPr defaultColWidth="9.140625" defaultRowHeight="12.75"/>
  <cols>
    <col min="1" max="1" width="18.140625" style="0" customWidth="1"/>
    <col min="2" max="2" width="28.140625" style="0" customWidth="1"/>
    <col min="3" max="3" width="22.28125" style="0" customWidth="1"/>
    <col min="4" max="4" width="11.421875" style="0" customWidth="1"/>
    <col min="5" max="5" width="10.421875" style="0" customWidth="1"/>
    <col min="6" max="6" width="9.8515625" style="0" customWidth="1"/>
  </cols>
  <sheetData>
    <row r="1" ht="15.75">
      <c r="C1" s="2" t="s">
        <v>0</v>
      </c>
    </row>
    <row r="2" ht="15.75">
      <c r="C2" s="2" t="s">
        <v>1</v>
      </c>
    </row>
    <row r="4" spans="1:2" ht="12.75">
      <c r="A4" s="3" t="s">
        <v>5</v>
      </c>
      <c r="B4" s="4">
        <v>38816</v>
      </c>
    </row>
    <row r="5" spans="1:2" ht="12.75">
      <c r="A5" s="3" t="s">
        <v>2</v>
      </c>
      <c r="B5" t="s">
        <v>39</v>
      </c>
    </row>
    <row r="6" spans="1:2" ht="12.75">
      <c r="A6" s="3" t="s">
        <v>3</v>
      </c>
      <c r="B6" t="s">
        <v>40</v>
      </c>
    </row>
    <row r="7" spans="1:2" ht="12.75">
      <c r="A7" s="3" t="s">
        <v>4</v>
      </c>
      <c r="B7" t="s">
        <v>49</v>
      </c>
    </row>
    <row r="8" spans="1:2" ht="12.75">
      <c r="A8" s="3" t="s">
        <v>6</v>
      </c>
      <c r="B8" t="s">
        <v>41</v>
      </c>
    </row>
    <row r="11" spans="1:8" ht="38.25">
      <c r="A11" s="15" t="s">
        <v>45</v>
      </c>
      <c r="B11" s="15" t="s">
        <v>7</v>
      </c>
      <c r="C11" s="15" t="s">
        <v>46</v>
      </c>
      <c r="D11" s="16" t="s">
        <v>8</v>
      </c>
      <c r="E11" s="16" t="s">
        <v>9</v>
      </c>
      <c r="F11" s="16" t="s">
        <v>10</v>
      </c>
      <c r="G11" s="16" t="s">
        <v>11</v>
      </c>
      <c r="H11" s="1"/>
    </row>
    <row r="12" spans="1:7" ht="12.75">
      <c r="A12" s="17" t="s">
        <v>12</v>
      </c>
      <c r="B12" s="17" t="s">
        <v>15</v>
      </c>
      <c r="C12" s="17"/>
      <c r="D12" s="17">
        <v>6</v>
      </c>
      <c r="E12" s="17"/>
      <c r="F12" s="17">
        <f>VLOOKUP(E12,$E$29:$F$34,2,TRUE)</f>
        <v>0</v>
      </c>
      <c r="G12" s="17">
        <f>D12*F12</f>
        <v>0</v>
      </c>
    </row>
    <row r="13" spans="1:7" ht="12.75">
      <c r="A13" s="17" t="s">
        <v>13</v>
      </c>
      <c r="B13" s="17" t="s">
        <v>16</v>
      </c>
      <c r="C13" s="17"/>
      <c r="D13" s="17">
        <v>5</v>
      </c>
      <c r="E13" s="17"/>
      <c r="F13" s="17">
        <f aca="true" t="shared" si="0" ref="F13:F23">VLOOKUP(E13,$E$29:$F$34,2,TRUE)</f>
        <v>0</v>
      </c>
      <c r="G13" s="17">
        <f aca="true" t="shared" si="1" ref="G13:G23">D13*F13</f>
        <v>0</v>
      </c>
    </row>
    <row r="14" spans="1:7" ht="12.75">
      <c r="A14" s="17" t="s">
        <v>14</v>
      </c>
      <c r="B14" s="17" t="s">
        <v>17</v>
      </c>
      <c r="C14" s="17" t="s">
        <v>51</v>
      </c>
      <c r="D14" s="17">
        <v>4</v>
      </c>
      <c r="E14" s="17">
        <v>4</v>
      </c>
      <c r="F14" s="17">
        <f t="shared" si="0"/>
        <v>2</v>
      </c>
      <c r="G14" s="17">
        <f t="shared" si="1"/>
        <v>8</v>
      </c>
    </row>
    <row r="15" spans="1:7" ht="12.75">
      <c r="A15" s="17" t="s">
        <v>18</v>
      </c>
      <c r="B15" s="17" t="s">
        <v>19</v>
      </c>
      <c r="C15" s="17"/>
      <c r="D15" s="17">
        <v>3</v>
      </c>
      <c r="E15" s="17"/>
      <c r="F15" s="17">
        <f t="shared" si="0"/>
        <v>0</v>
      </c>
      <c r="G15" s="17">
        <f t="shared" si="1"/>
        <v>0</v>
      </c>
    </row>
    <row r="16" spans="1:7" ht="12.75">
      <c r="A16" s="17" t="s">
        <v>20</v>
      </c>
      <c r="B16" s="17" t="s">
        <v>21</v>
      </c>
      <c r="C16" s="17" t="s">
        <v>53</v>
      </c>
      <c r="D16" s="17">
        <v>9</v>
      </c>
      <c r="E16" s="17">
        <v>3</v>
      </c>
      <c r="F16" s="17">
        <f t="shared" si="0"/>
        <v>2</v>
      </c>
      <c r="G16" s="17">
        <f t="shared" si="1"/>
        <v>18</v>
      </c>
    </row>
    <row r="17" spans="1:7" ht="12.75">
      <c r="A17" s="17" t="s">
        <v>22</v>
      </c>
      <c r="B17" s="17" t="s">
        <v>23</v>
      </c>
      <c r="C17" s="17"/>
      <c r="D17" s="17">
        <v>2</v>
      </c>
      <c r="E17" s="17"/>
      <c r="F17" s="17">
        <f t="shared" si="0"/>
        <v>0</v>
      </c>
      <c r="G17" s="17">
        <f t="shared" si="1"/>
        <v>0</v>
      </c>
    </row>
    <row r="18" spans="1:7" ht="12.75">
      <c r="A18" s="17" t="s">
        <v>24</v>
      </c>
      <c r="B18" s="17" t="s">
        <v>25</v>
      </c>
      <c r="C18" s="17"/>
      <c r="D18" s="17">
        <v>3</v>
      </c>
      <c r="E18" s="17"/>
      <c r="F18" s="17">
        <f t="shared" si="0"/>
        <v>0</v>
      </c>
      <c r="G18" s="17">
        <f t="shared" si="1"/>
        <v>0</v>
      </c>
    </row>
    <row r="19" spans="1:7" ht="12.75">
      <c r="A19" s="17" t="s">
        <v>26</v>
      </c>
      <c r="B19" s="17" t="s">
        <v>27</v>
      </c>
      <c r="C19" s="17" t="s">
        <v>50</v>
      </c>
      <c r="D19" s="17">
        <v>3</v>
      </c>
      <c r="E19" s="17">
        <v>3</v>
      </c>
      <c r="F19" s="17">
        <f t="shared" si="0"/>
        <v>2</v>
      </c>
      <c r="G19" s="17">
        <f t="shared" si="1"/>
        <v>6</v>
      </c>
    </row>
    <row r="20" spans="1:7" ht="12.75">
      <c r="A20" s="17" t="s">
        <v>28</v>
      </c>
      <c r="B20" s="17" t="s">
        <v>29</v>
      </c>
      <c r="C20" s="17"/>
      <c r="D20" s="17">
        <v>2</v>
      </c>
      <c r="E20" s="17"/>
      <c r="F20" s="17">
        <f t="shared" si="0"/>
        <v>0</v>
      </c>
      <c r="G20" s="17">
        <f t="shared" si="1"/>
        <v>0</v>
      </c>
    </row>
    <row r="21" spans="1:7" ht="12.75">
      <c r="A21" s="17" t="s">
        <v>30</v>
      </c>
      <c r="B21" s="17" t="s">
        <v>31</v>
      </c>
      <c r="C21" s="17"/>
      <c r="D21" s="17">
        <v>10</v>
      </c>
      <c r="E21" s="17"/>
      <c r="F21" s="17">
        <f t="shared" si="0"/>
        <v>0</v>
      </c>
      <c r="G21" s="17">
        <f t="shared" si="1"/>
        <v>0</v>
      </c>
    </row>
    <row r="22" spans="1:7" ht="12.75">
      <c r="A22" s="17" t="s">
        <v>32</v>
      </c>
      <c r="B22" s="17" t="s">
        <v>33</v>
      </c>
      <c r="C22" s="17"/>
      <c r="D22" s="17">
        <v>8</v>
      </c>
      <c r="E22" s="17">
        <v>5</v>
      </c>
      <c r="F22" s="17">
        <f t="shared" si="0"/>
        <v>2</v>
      </c>
      <c r="G22" s="17">
        <f t="shared" si="1"/>
        <v>16</v>
      </c>
    </row>
    <row r="23" spans="1:7" ht="12.75">
      <c r="A23" s="17" t="s">
        <v>34</v>
      </c>
      <c r="B23" s="17" t="s">
        <v>35</v>
      </c>
      <c r="C23" s="17"/>
      <c r="D23" s="17">
        <v>2</v>
      </c>
      <c r="E23" s="17"/>
      <c r="F23" s="17">
        <f t="shared" si="0"/>
        <v>0</v>
      </c>
      <c r="G23" s="17">
        <f t="shared" si="1"/>
        <v>0</v>
      </c>
    </row>
    <row r="24" spans="1:7" ht="12.75">
      <c r="A24" s="18" t="s">
        <v>36</v>
      </c>
      <c r="B24" s="17"/>
      <c r="C24" s="17"/>
      <c r="D24" s="17"/>
      <c r="E24" s="18">
        <f>SUM(E12:E23)</f>
        <v>15</v>
      </c>
      <c r="F24" s="18">
        <f>SUM(F12:F23)</f>
        <v>8</v>
      </c>
      <c r="G24" s="18">
        <f>SUM(G12:G23)</f>
        <v>48</v>
      </c>
    </row>
    <row r="26" spans="1:2" ht="15.75">
      <c r="A26" s="2" t="s">
        <v>42</v>
      </c>
      <c r="B26" s="14">
        <f>G24/F24</f>
        <v>6</v>
      </c>
    </row>
    <row r="27" spans="5:7" ht="12.75">
      <c r="E27" s="5"/>
      <c r="F27" s="6" t="s">
        <v>37</v>
      </c>
      <c r="G27" s="7"/>
    </row>
    <row r="28" spans="1:7" ht="12.75">
      <c r="A28" s="19" t="s">
        <v>52</v>
      </c>
      <c r="B28" s="19"/>
      <c r="C28" s="19"/>
      <c r="E28" s="8" t="s">
        <v>38</v>
      </c>
      <c r="F28" s="9" t="s">
        <v>10</v>
      </c>
      <c r="G28" s="10"/>
    </row>
    <row r="29" spans="1:7" ht="12.75">
      <c r="A29" s="19"/>
      <c r="B29" s="19"/>
      <c r="C29" s="19"/>
      <c r="E29" s="8">
        <v>0</v>
      </c>
      <c r="F29" s="9">
        <v>0</v>
      </c>
      <c r="G29" s="10"/>
    </row>
    <row r="30" spans="1:7" ht="12.75">
      <c r="A30" s="19"/>
      <c r="B30" s="19"/>
      <c r="C30" s="19"/>
      <c r="E30" s="8">
        <v>1</v>
      </c>
      <c r="F30" s="9">
        <v>1</v>
      </c>
      <c r="G30" s="10"/>
    </row>
    <row r="31" spans="1:7" ht="12.75">
      <c r="A31" s="19"/>
      <c r="B31" s="19"/>
      <c r="C31" s="19"/>
      <c r="E31" s="8">
        <v>3</v>
      </c>
      <c r="F31" s="9">
        <v>2</v>
      </c>
      <c r="G31" s="10"/>
    </row>
    <row r="32" spans="1:7" ht="12.75">
      <c r="A32" s="19"/>
      <c r="B32" s="19"/>
      <c r="C32" s="19"/>
      <c r="E32" s="8">
        <v>6</v>
      </c>
      <c r="F32" s="9">
        <v>3</v>
      </c>
      <c r="G32" s="10"/>
    </row>
    <row r="33" spans="1:7" ht="12.75">
      <c r="A33" s="19"/>
      <c r="B33" s="19"/>
      <c r="C33" s="19"/>
      <c r="E33" s="8">
        <v>11</v>
      </c>
      <c r="F33" s="9">
        <v>4</v>
      </c>
      <c r="G33" s="10"/>
    </row>
    <row r="34" spans="5:7" ht="12.75">
      <c r="E34" s="11">
        <v>21</v>
      </c>
      <c r="F34" s="12">
        <v>5</v>
      </c>
      <c r="G34" s="13"/>
    </row>
  </sheetData>
  <mergeCells count="1">
    <mergeCell ref="A28:C3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C42" sqref="C42"/>
    </sheetView>
  </sheetViews>
  <sheetFormatPr defaultColWidth="9.140625" defaultRowHeight="12.75"/>
  <cols>
    <col min="1" max="1" width="18.140625" style="0" customWidth="1"/>
    <col min="2" max="2" width="28.140625" style="0" customWidth="1"/>
    <col min="3" max="3" width="22.28125" style="0" customWidth="1"/>
    <col min="4" max="4" width="11.421875" style="0" customWidth="1"/>
    <col min="5" max="5" width="10.421875" style="0" customWidth="1"/>
    <col min="6" max="6" width="9.8515625" style="0" customWidth="1"/>
  </cols>
  <sheetData>
    <row r="1" ht="15.75">
      <c r="C1" s="2" t="s">
        <v>0</v>
      </c>
    </row>
    <row r="2" ht="15.75">
      <c r="C2" s="2" t="s">
        <v>1</v>
      </c>
    </row>
    <row r="4" spans="1:2" ht="12.75">
      <c r="A4" s="3" t="s">
        <v>5</v>
      </c>
      <c r="B4" s="4">
        <v>38816</v>
      </c>
    </row>
    <row r="5" spans="1:2" ht="12.75">
      <c r="A5" s="3" t="s">
        <v>2</v>
      </c>
      <c r="B5" t="s">
        <v>43</v>
      </c>
    </row>
    <row r="6" spans="1:2" ht="12.75">
      <c r="A6" s="3" t="s">
        <v>3</v>
      </c>
      <c r="B6" t="s">
        <v>44</v>
      </c>
    </row>
    <row r="7" spans="1:2" ht="12.75">
      <c r="A7" s="3" t="s">
        <v>4</v>
      </c>
      <c r="B7" t="s">
        <v>47</v>
      </c>
    </row>
    <row r="8" spans="1:2" ht="12.75">
      <c r="A8" s="3" t="s">
        <v>6</v>
      </c>
      <c r="B8" t="s">
        <v>41</v>
      </c>
    </row>
    <row r="11" spans="1:8" ht="38.25">
      <c r="A11" s="15" t="s">
        <v>45</v>
      </c>
      <c r="B11" s="15" t="s">
        <v>7</v>
      </c>
      <c r="C11" s="15" t="s">
        <v>46</v>
      </c>
      <c r="D11" s="16" t="s">
        <v>8</v>
      </c>
      <c r="E11" s="16" t="s">
        <v>9</v>
      </c>
      <c r="F11" s="16" t="s">
        <v>10</v>
      </c>
      <c r="G11" s="16" t="s">
        <v>11</v>
      </c>
      <c r="H11" s="1"/>
    </row>
    <row r="12" spans="1:7" ht="12.75">
      <c r="A12" s="17" t="s">
        <v>12</v>
      </c>
      <c r="B12" s="17" t="s">
        <v>15</v>
      </c>
      <c r="C12" s="17"/>
      <c r="D12" s="17">
        <v>6</v>
      </c>
      <c r="E12" s="17">
        <v>0</v>
      </c>
      <c r="F12" s="17">
        <f aca="true" t="shared" si="0" ref="F12:F23">VLOOKUP(E12,$E$29:$F$34,2,TRUE)</f>
        <v>0</v>
      </c>
      <c r="G12" s="17">
        <f aca="true" t="shared" si="1" ref="G12:G23">D12*F12</f>
        <v>0</v>
      </c>
    </row>
    <row r="13" spans="1:7" ht="12.75">
      <c r="A13" s="17" t="s">
        <v>13</v>
      </c>
      <c r="B13" s="17" t="s">
        <v>16</v>
      </c>
      <c r="C13" s="17"/>
      <c r="D13" s="17">
        <v>5</v>
      </c>
      <c r="E13" s="17">
        <v>0</v>
      </c>
      <c r="F13" s="17">
        <f t="shared" si="0"/>
        <v>0</v>
      </c>
      <c r="G13" s="17">
        <f t="shared" si="1"/>
        <v>0</v>
      </c>
    </row>
    <row r="14" spans="1:7" ht="12.75">
      <c r="A14" s="17" t="s">
        <v>14</v>
      </c>
      <c r="B14" s="17" t="s">
        <v>17</v>
      </c>
      <c r="C14" s="17"/>
      <c r="D14" s="17">
        <v>4</v>
      </c>
      <c r="E14" s="17">
        <v>0</v>
      </c>
      <c r="F14" s="17">
        <f t="shared" si="0"/>
        <v>0</v>
      </c>
      <c r="G14" s="17">
        <f t="shared" si="1"/>
        <v>0</v>
      </c>
    </row>
    <row r="15" spans="1:7" ht="12.75">
      <c r="A15" s="17" t="s">
        <v>18</v>
      </c>
      <c r="B15" s="17" t="s">
        <v>19</v>
      </c>
      <c r="C15" s="17"/>
      <c r="D15" s="17">
        <v>3</v>
      </c>
      <c r="E15" s="17">
        <v>1</v>
      </c>
      <c r="F15" s="17">
        <f t="shared" si="0"/>
        <v>1</v>
      </c>
      <c r="G15" s="17">
        <f t="shared" si="1"/>
        <v>3</v>
      </c>
    </row>
    <row r="16" spans="1:7" ht="12.75">
      <c r="A16" s="17" t="s">
        <v>20</v>
      </c>
      <c r="B16" s="17" t="s">
        <v>21</v>
      </c>
      <c r="C16" s="17"/>
      <c r="D16" s="17">
        <v>9</v>
      </c>
      <c r="E16" s="17">
        <v>0</v>
      </c>
      <c r="F16" s="17">
        <f t="shared" si="0"/>
        <v>0</v>
      </c>
      <c r="G16" s="17">
        <f t="shared" si="1"/>
        <v>0</v>
      </c>
    </row>
    <row r="17" spans="1:7" ht="12.75">
      <c r="A17" s="17" t="s">
        <v>22</v>
      </c>
      <c r="B17" s="17" t="s">
        <v>23</v>
      </c>
      <c r="C17" s="17"/>
      <c r="D17" s="17">
        <v>2</v>
      </c>
      <c r="E17" s="17">
        <v>0</v>
      </c>
      <c r="F17" s="17">
        <f t="shared" si="0"/>
        <v>0</v>
      </c>
      <c r="G17" s="17">
        <f t="shared" si="1"/>
        <v>0</v>
      </c>
    </row>
    <row r="18" spans="1:7" ht="12.75">
      <c r="A18" s="17" t="s">
        <v>24</v>
      </c>
      <c r="B18" s="17" t="s">
        <v>25</v>
      </c>
      <c r="C18" s="17"/>
      <c r="D18" s="17">
        <v>3</v>
      </c>
      <c r="E18" s="17">
        <v>0</v>
      </c>
      <c r="F18" s="17">
        <f t="shared" si="0"/>
        <v>0</v>
      </c>
      <c r="G18" s="17">
        <f t="shared" si="1"/>
        <v>0</v>
      </c>
    </row>
    <row r="19" spans="1:7" ht="12.75">
      <c r="A19" s="17" t="s">
        <v>26</v>
      </c>
      <c r="B19" s="17" t="s">
        <v>27</v>
      </c>
      <c r="C19" s="17"/>
      <c r="D19" s="17">
        <v>3</v>
      </c>
      <c r="E19" s="17">
        <v>0</v>
      </c>
      <c r="F19" s="17">
        <f t="shared" si="0"/>
        <v>0</v>
      </c>
      <c r="G19" s="17">
        <f t="shared" si="1"/>
        <v>0</v>
      </c>
    </row>
    <row r="20" spans="1:7" ht="12.75">
      <c r="A20" s="17" t="s">
        <v>28</v>
      </c>
      <c r="B20" s="17" t="s">
        <v>29</v>
      </c>
      <c r="C20" s="17"/>
      <c r="D20" s="17">
        <v>2</v>
      </c>
      <c r="E20" s="17">
        <v>0</v>
      </c>
      <c r="F20" s="17">
        <f t="shared" si="0"/>
        <v>0</v>
      </c>
      <c r="G20" s="17">
        <f t="shared" si="1"/>
        <v>0</v>
      </c>
    </row>
    <row r="21" spans="1:7" ht="12.75">
      <c r="A21" s="17" t="s">
        <v>30</v>
      </c>
      <c r="B21" s="17" t="s">
        <v>31</v>
      </c>
      <c r="C21" s="17"/>
      <c r="D21" s="17">
        <v>10</v>
      </c>
      <c r="E21" s="17">
        <v>0</v>
      </c>
      <c r="F21" s="17">
        <f t="shared" si="0"/>
        <v>0</v>
      </c>
      <c r="G21" s="17">
        <f t="shared" si="1"/>
        <v>0</v>
      </c>
    </row>
    <row r="22" spans="1:7" ht="12.75">
      <c r="A22" s="17" t="s">
        <v>32</v>
      </c>
      <c r="B22" s="17" t="s">
        <v>33</v>
      </c>
      <c r="C22" s="17"/>
      <c r="D22" s="17">
        <v>8</v>
      </c>
      <c r="E22" s="17">
        <v>1</v>
      </c>
      <c r="F22" s="17">
        <f t="shared" si="0"/>
        <v>1</v>
      </c>
      <c r="G22" s="17">
        <f t="shared" si="1"/>
        <v>8</v>
      </c>
    </row>
    <row r="23" spans="1:7" ht="12.75">
      <c r="A23" s="17" t="s">
        <v>34</v>
      </c>
      <c r="B23" s="17" t="s">
        <v>35</v>
      </c>
      <c r="C23" s="17"/>
      <c r="D23" s="17">
        <v>2</v>
      </c>
      <c r="E23" s="17">
        <v>0</v>
      </c>
      <c r="F23" s="17">
        <f t="shared" si="0"/>
        <v>0</v>
      </c>
      <c r="G23" s="17">
        <f t="shared" si="1"/>
        <v>0</v>
      </c>
    </row>
    <row r="24" spans="1:7" ht="12.75">
      <c r="A24" s="18" t="s">
        <v>36</v>
      </c>
      <c r="B24" s="17"/>
      <c r="C24" s="17"/>
      <c r="D24" s="17"/>
      <c r="E24" s="18">
        <f>SUM(E12:E23)</f>
        <v>2</v>
      </c>
      <c r="F24" s="18">
        <f>SUM(F12:F23)</f>
        <v>2</v>
      </c>
      <c r="G24" s="18">
        <f>SUM(G12:G23)</f>
        <v>11</v>
      </c>
    </row>
    <row r="26" spans="1:2" ht="15.75">
      <c r="A26" s="2" t="s">
        <v>42</v>
      </c>
      <c r="B26" s="14">
        <f>G24/F24</f>
        <v>5.5</v>
      </c>
    </row>
    <row r="27" spans="5:7" ht="12.75">
      <c r="E27" s="5"/>
      <c r="F27" s="6" t="s">
        <v>37</v>
      </c>
      <c r="G27" s="7"/>
    </row>
    <row r="28" spans="1:7" ht="12.75">
      <c r="A28" s="19" t="s">
        <v>48</v>
      </c>
      <c r="B28" s="19"/>
      <c r="C28" s="19"/>
      <c r="E28" s="8" t="s">
        <v>38</v>
      </c>
      <c r="F28" s="9" t="s">
        <v>10</v>
      </c>
      <c r="G28" s="10"/>
    </row>
    <row r="29" spans="1:7" ht="12.75">
      <c r="A29" s="19"/>
      <c r="B29" s="19"/>
      <c r="C29" s="19"/>
      <c r="E29" s="8">
        <v>0</v>
      </c>
      <c r="F29" s="9">
        <v>0</v>
      </c>
      <c r="G29" s="10"/>
    </row>
    <row r="30" spans="1:7" ht="12.75">
      <c r="A30" s="19"/>
      <c r="B30" s="19"/>
      <c r="C30" s="19"/>
      <c r="E30" s="8">
        <v>1</v>
      </c>
      <c r="F30" s="9">
        <v>1</v>
      </c>
      <c r="G30" s="10"/>
    </row>
    <row r="31" spans="1:7" ht="12.75">
      <c r="A31" s="19"/>
      <c r="B31" s="19"/>
      <c r="C31" s="19"/>
      <c r="E31" s="8">
        <v>3</v>
      </c>
      <c r="F31" s="9">
        <v>2</v>
      </c>
      <c r="G31" s="10"/>
    </row>
    <row r="32" spans="1:7" ht="12.75">
      <c r="A32" s="19"/>
      <c r="B32" s="19"/>
      <c r="C32" s="19"/>
      <c r="E32" s="8">
        <v>6</v>
      </c>
      <c r="F32" s="9">
        <v>3</v>
      </c>
      <c r="G32" s="10"/>
    </row>
    <row r="33" spans="1:7" ht="12.75">
      <c r="A33" s="19"/>
      <c r="B33" s="19"/>
      <c r="C33" s="19"/>
      <c r="E33" s="8">
        <v>11</v>
      </c>
      <c r="F33" s="9">
        <v>4</v>
      </c>
      <c r="G33" s="10"/>
    </row>
    <row r="34" spans="5:7" ht="12.75">
      <c r="E34" s="11">
        <v>21</v>
      </c>
      <c r="F34" s="12">
        <v>5</v>
      </c>
      <c r="G34" s="13"/>
    </row>
  </sheetData>
  <mergeCells count="1">
    <mergeCell ref="A28:C3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RSBS - ANU</cp:lastModifiedBy>
  <cp:lastPrinted>2005-10-16T03:06:57Z</cp:lastPrinted>
  <dcterms:created xsi:type="dcterms:W3CDTF">1996-10-14T23:33:28Z</dcterms:created>
  <dcterms:modified xsi:type="dcterms:W3CDTF">2006-06-08T23:00:49Z</dcterms:modified>
  <cp:category/>
  <cp:version/>
  <cp:contentType/>
  <cp:contentStatus/>
</cp:coreProperties>
</file>